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uario\Desktop\D I F   2 0  1 8\CUENTA PUBLICA\2026\SEGUNDO TRIMESTRE 2026\CARGA\"/>
    </mc:Choice>
  </mc:AlternateContent>
  <xr:revisionPtr revIDLastSave="0" documentId="13_ncr:1_{E98ADDBC-05C8-457B-BF13-82093F176F98}" xr6:coauthVersionLast="47" xr6:coauthVersionMax="47" xr10:uidLastSave="{00000000-0000-0000-0000-000000000000}"/>
  <bookViews>
    <workbookView xWindow="-120" yWindow="-120" windowWidth="29040" windowHeight="1572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definedNames>
    <definedName name="_xlnm.Print_Area" localSheetId="1">ACT!$A$1:$E$222</definedName>
    <definedName name="_xlnm.Print_Area" localSheetId="6">Conciliacion_Eg!$A$1:$D$50</definedName>
    <definedName name="_xlnm.Print_Area" localSheetId="4">EFE!$A$1:$E$160</definedName>
    <definedName name="_xlnm.Print_Area" localSheetId="2">ESF!$A$1:$J$180</definedName>
    <definedName name="_xlnm.Print_Area" localSheetId="7">Memoria!$A$1:$J$69</definedName>
    <definedName name="_xlnm.Print_Area" localSheetId="0">'Notas a los Edos Financieros'!$A$1:$D$53</definedName>
    <definedName name="_xlnm.Print_Area" localSheetId="3">VHP!$A$1:$E$40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<sst xmlns="http://schemas.openxmlformats.org/spreadsheetml/2006/main" count="859" uniqueCount="591">
  <si>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</si>
  <si>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</si>
  <si>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</si>
  <si>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</si>
  <si>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</si>
  <si>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</si>
  <si>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</si>
  <si>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</si>
  <si>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</si>
  <si>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</si>
  <si>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</si>
  <si>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</si>
  <si>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</si>
  <si>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</si>
  <si>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</si>
  <si>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</si>
  <si>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</si>
  <si>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</si>
  <si>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</si>
  <si>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</si>
  <si>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</si>
  <si>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</si>
  <si>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</si>
  <si>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</si>
  <si>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</si>
  <si>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</si>
  <si>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</si>
  <si>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</si>
  <si>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</si>
  <si>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</si>
  <si>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</si>
  <si>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</si>
  <si>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</si>
  <si>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</si>
  <si>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</si>
  <si>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</si>
  <si>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</si>
  <si>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</si>
  <si>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</si>
  <si>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</si>
  <si>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</si>
  <si>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</si>
  <si>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</si>
  <si>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</si>
  <si>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</si>
  <si>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</si>
  <si>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</si>
  <si>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</si>
  <si>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</si>
  <si>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</si>
  <si>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</si>
  <si>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</si>
  <si>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</si>
  <si>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</si>
  <si>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</si>
  <si>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</si>
  <si>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</si>
  <si>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</si>
  <si>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</si>
  <si>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</si>
  <si>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</si>
  <si>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</si>
  <si>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</si>
  <si>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</si>
  <si>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</si>
  <si>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</si>
  <si>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</si>
  <si>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</si>
  <si>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</si>
  <si>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</si>
  <si>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</si>
  <si>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</si>
  <si>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</si>
  <si>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</si>
  <si>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</si>
  <si>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</si>
  <si>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</si>
  <si>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</si>
  <si>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</si>
  <si>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</si>
  <si>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</si>
  <si>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</si>
  <si>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</si>
  <si>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</si>
  <si>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</si>
  <si>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</si>
  <si>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</si>
  <si>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</si>
  <si>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</si>
  <si>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</si>
  <si>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</si>
  <si>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</si>
  <si>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</si>
  <si>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</si>
  <si>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</si>
  <si>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</si>
  <si>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</si>
  <si>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</si>
  <si>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</si>
  <si>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</si>
  <si>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</si>
  <si>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</si>
  <si>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</si>
  <si>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</si>
  <si>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</si>
  <si>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</si>
  <si>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</si>
  <si>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</si>
  <si>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</si>
  <si>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</si>
  <si>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</si>
  <si>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</si>
  <si>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</si>
  <si>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</si>
  <si>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</si>
  <si>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</si>
  <si>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</si>
  <si>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</si>
  <si>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</si>
  <si>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</si>
  <si>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</si>
  <si>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</si>
  <si>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</si>
  <si>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</si>
  <si>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</si>
  <si>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</si>
  <si>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</si>
  <si>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</si>
  <si>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</si>
  <si>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</si>
  <si>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</si>
  <si>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</si>
  <si>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</si>
  <si>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</si>
  <si>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</si>
  <si>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</si>
  <si>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</si>
  <si>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</si>
  <si>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</si>
  <si>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</si>
  <si>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</si>
  <si>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</si>
  <si>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</si>
  <si>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</si>
  <si>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</si>
  <si>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</si>
  <si>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</si>
  <si>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</si>
  <si>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</si>
  <si>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</si>
  <si>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</si>
  <si>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</si>
  <si>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</si>
  <si>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</si>
  <si>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</si>
  <si>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</si>
  <si>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</si>
  <si>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</si>
  <si>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</si>
  <si>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</si>
  <si>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</si>
  <si>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</si>
  <si>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</si>
  <si>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</si>
  <si>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</si>
  <si>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</si>
  <si>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</si>
  <si>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</si>
  <si>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</si>
  <si>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</si>
  <si>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</si>
  <si>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</si>
  <si>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</si>
  <si>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</si>
  <si>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</si>
  <si>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</si>
  <si>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</si>
  <si>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</si>
  <si>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</si>
  <si>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</si>
  <si>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</si>
  <si>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</si>
  <si>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</si>
  <si>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</si>
  <si>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</si>
  <si>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</si>
  <si>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</si>
  <si>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</si>
  <si>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</si>
  <si>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</si>
  <si>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</si>
  <si>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</si>
  <si>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</si>
  <si>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</si>
  <si>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</si>
  <si>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</si>
  <si>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</si>
  <si>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</si>
  <si>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</si>
  <si>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</si>
  <si>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</si>
  <si>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</si>
  <si>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</si>
  <si>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</si>
  <si>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</si>
  <si>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</si>
  <si>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</si>
  <si>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</si>
  <si>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</si>
  <si>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</si>
  <si>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</si>
  <si>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</si>
  <si>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</si>
  <si>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</si>
  <si>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</si>
  <si>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</si>
  <si>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</si>
  <si>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</si>
  <si>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</si>
  <si>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</si>
  <si>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</si>
  <si>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</si>
  <si>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</si>
  <si>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</si>
  <si>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</si>
  <si>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</si>
  <si>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</si>
  <si>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</si>
  <si>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</si>
  <si>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</si>
  <si>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</si>
  <si>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</si>
  <si>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</si>
  <si>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</si>
  <si>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</si>
  <si>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</si>
  <si>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</si>
  <si>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</si>
  <si>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</si>
  <si>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</si>
  <si>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</si>
  <si>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</si>
  <si>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</si>
  <si>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</si>
  <si>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</si>
  <si>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</si>
  <si>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</si>
  <si>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</si>
  <si>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</si>
  <si>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</si>
  <si>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</si>
  <si>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</si>
  <si>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</si>
  <si>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</si>
  <si>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</si>
  <si>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</si>
  <si>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</si>
  <si>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</si>
  <si>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</si>
  <si>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</si>
  <si>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</si>
  <si>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</si>
  <si>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</si>
  <si>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</si>
  <si>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</si>
  <si>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</si>
  <si>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</si>
  <si>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</si>
  <si>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</si>
  <si>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</si>
  <si>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</si>
  <si>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</si>
  <si>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</si>
  <si>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</si>
  <si>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</si>
  <si>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</si>
  <si>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</si>
  <si>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</si>
  <si>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</si>
  <si>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</si>
  <si>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</si>
  <si>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</si>
  <si>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</si>
  <si>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</si>
  <si>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</si>
  <si>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</si>
  <si>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</si>
  <si>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</si>
  <si>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</si>
  <si>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</si>
  <si>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</si>
  <si>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</si>
  <si>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</si>
  <si>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</si>
  <si>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</si>
  <si>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</si>
  <si>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</si>
  <si>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</si>
  <si>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</si>
  <si>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</si>
  <si>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</si>
  <si>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</si>
  <si>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</si>
  <si>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</si>
  <si>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</si>
  <si>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</si>
  <si>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</si>
  <si>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</si>
  <si>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</si>
  <si>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</si>
  <si>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</si>
  <si>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</si>
  <si>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</si>
  <si>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</si>
  <si>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</si>
  <si>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</si>
  <si>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</si>
  <si>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</si>
  <si>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</si>
  <si>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</si>
  <si>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</si>
  <si>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</si>
  <si>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</si>
  <si>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</si>
  <si>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</si>
  <si>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</si>
  <si>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</si>
  <si>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</si>
  <si>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</si>
  <si>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</si>
  <si>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</si>
  <si>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</si>
  <si>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</si>
  <si>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</si>
  <si>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</si>
  <si>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</si>
  <si>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</si>
  <si>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</si>
  <si>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</si>
  <si>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</si>
  <si>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</si>
  <si>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</si>
  <si>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</si>
  <si>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</si>
  <si>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</si>
  <si>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</si>
  <si>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</si>
  <si>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</si>
  <si>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</si>
  <si>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</si>
  <si>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</si>
  <si>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</si>
  <si>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</si>
  <si>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</si>
  <si>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</si>
  <si>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</si>
  <si>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</si>
  <si>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</si>
  <si>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</si>
  <si>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</si>
  <si>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</si>
  <si>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</si>
  <si>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</si>
  <si>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</si>
  <si>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</si>
  <si>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</si>
  <si>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</si>
  <si>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</si>
  <si>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</si>
  <si>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</si>
  <si>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</si>
  <si>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</si>
  <si>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</si>
  <si>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</si>
  <si>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</si>
  <si>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</si>
  <si>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</si>
  <si>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</si>
  <si>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</si>
  <si>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</si>
  <si>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</si>
  <si>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</si>
  <si>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</si>
  <si>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</si>
  <si>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</si>
  <si>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</si>
  <si>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</si>
  <si>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</si>
  <si>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</si>
  <si>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</si>
  <si>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</si>
  <si>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</si>
  <si>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</si>
  <si>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</si>
  <si>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</si>
  <si>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</si>
  <si>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</si>
  <si>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</si>
  <si>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</si>
  <si>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</si>
  <si>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</si>
  <si>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</si>
  <si>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</si>
  <si>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</si>
  <si>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</si>
  <si>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</si>
  <si>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</si>
  <si>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</si>
  <si>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</si>
  <si>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</si>
  <si>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</si>
  <si>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</si>
  <si>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</si>
  <si>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</si>
  <si>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</si>
  <si>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</si>
  <si>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</si>
  <si>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</si>
  <si>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</si>
  <si>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</si>
  <si>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</si>
  <si>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</si>
  <si>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</si>
  <si>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</si>
  <si>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</si>
  <si>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</si>
  <si>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</si>
  <si>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</si>
  <si>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</si>
  <si>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</si>
  <si>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</si>
  <si>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</si>
  <si>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</si>
  <si>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</si>
  <si>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</si>
  <si>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</si>
  <si>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</si>
  <si>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</si>
  <si>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</si>
  <si>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</si>
  <si>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</si>
  <si>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</si>
  <si>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</si>
  <si>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</si>
  <si>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</si>
  <si>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</si>
  <si>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</si>
  <si>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</si>
  <si>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</si>
  <si>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</si>
  <si>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</si>
  <si>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</si>
  <si>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</si>
  <si>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</si>
  <si>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</si>
  <si>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</si>
  <si>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</si>
  <si>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</si>
  <si>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</si>
  <si>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</si>
  <si>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</si>
  <si>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</si>
  <si>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</si>
  <si>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</si>
  <si>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</si>
  <si>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</si>
  <si>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</si>
  <si>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</si>
  <si>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</si>
  <si>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</si>
  <si>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</si>
  <si>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</si>
  <si>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</si>
  <si>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</si>
  <si>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</si>
  <si>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</si>
  <si>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</si>
  <si>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</si>
  <si>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</si>
  <si>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</si>
  <si>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</si>
  <si>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</si>
  <si>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</si>
  <si>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</si>
  <si>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</si>
  <si>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</si>
  <si>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</si>
  <si>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</si>
  <si>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</si>
  <si>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</si>
  <si>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</si>
  <si>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</si>
  <si>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</si>
  <si>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</si>
  <si>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</si>
  <si>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</si>
  <si>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</si>
  <si>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</si>
  <si>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</si>
  <si>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</si>
  <si>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</si>
  <si>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</si>
  <si>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</si>
  <si>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</si>
  <si>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</si>
  <si>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</si>
  <si>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</si>
  <si>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</si>
  <si>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</si>
  <si>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</si>
  <si>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</si>
  <si>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</si>
  <si>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</si>
  <si>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</si>
  <si>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</si>
  <si>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</si>
  <si>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</si>
  <si>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</si>
  <si>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</si>
  <si>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</si>
  <si>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</si>
  <si>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</si>
  <si>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</si>
  <si>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</si>
  <si>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</si>
  <si>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</si>
  <si>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</si>
  <si>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</si>
  <si>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</si>
  <si>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</si>
  <si>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</si>
  <si>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</si>
  <si>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</si>
  <si>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</si>
  <si>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</si>
  <si>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</si>
  <si>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</si>
  <si>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</si>
  <si>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</si>
  <si>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</si>
  <si>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</si>
  <si>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</si>
  <si>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</si>
  <si>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</si>
  <si>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</si>
  <si>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</si>
  <si>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</si>
  <si>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</si>
  <si>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</si>
  <si>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</si>
  <si>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</si>
  <si>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</si>
  <si>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</si>
  <si>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</si>
  <si>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</si>
  <si>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</si>
  <si>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</si>
  <si>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</si>
  <si>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</si>
  <si>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</si>
  <si>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</si>
  <si>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</si>
  <si>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</si>
  <si>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</si>
  <si>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</si>
  <si>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</si>
  <si>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</si>
  <si>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</si>
  <si>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</si>
  <si>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</si>
  <si>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</si>
  <si>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</si>
  <si>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</si>
  <si>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</si>
  <si>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</si>
  <si>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</si>
  <si>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</si>
  <si>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</si>
  <si>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</si>
  <si>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</si>
  <si>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</si>
  <si>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</si>
  <si>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</si>
  <si>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</si>
  <si>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</si>
  <si>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</si>
  <si>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</si>
  <si>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</si>
  <si>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</si>
  <si>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SISTEMA PARA EL DESARROLLO INTEGRAL DE LA FAMILIA DEL MUNICIPIO DE SAN FELIPE, GTO.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</si>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</sst>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11" fillId="4" borderId="0" xfId="8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48</xdr:row>
      <xdr:rowOff>0</xdr:rowOff>
    </xdr:from>
    <xdr:to>
      <xdr:col>3</xdr:col>
      <xdr:colOff>299830</xdr:colOff>
      <xdr:row>54</xdr:row>
      <xdr:rowOff>57150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ABA72F5-2B91-4442-A1D1-E3772724AE1B}"/>
            </a:ext>
          </a:extLst>
        </xdr:cNvPr>
        <xdr:cNvSpPr txBox="1"/>
      </xdr:nvSpPr>
      <xdr:spPr>
        <a:xfrm>
          <a:off x="981075" y="7134225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1485900</xdr:colOff>
      <xdr:row>216</xdr:row>
      <xdr:rowOff>66675</xdr:rowOff>
    </xdr:from>
    <xdr:to>
      <xdr:col>3</xdr:col>
      <xdr:colOff>1033255</xdr:colOff>
      <xdr:row>222</xdr:row>
      <xdr:rowOff>123825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DDA1C93-D603-4167-B446-29B2E9936A9F}"/>
            </a:ext>
          </a:extLst>
        </xdr:cNvPr>
        <xdr:cNvSpPr txBox="1"/>
      </xdr:nvSpPr>
      <xdr:spPr>
        <a:xfrm>
          <a:off x="2152650" y="33308925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1560129</xdr:colOff>
      <xdr:row>174</xdr:row>
      <xdr:rowOff>32845</xdr:rowOff>
    </xdr:from>
    <xdr:to>
      <xdr:col>4</xdr:col>
      <xdr:colOff>1005337</xdr:colOff>
      <xdr:row>180</xdr:row>
      <xdr:rowOff>60435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BBC998E-3164-45AD-813D-242B1E4B0124}"/>
            </a:ext>
          </a:extLst>
        </xdr:cNvPr>
        <xdr:cNvSpPr txBox="1"/>
      </xdr:nvSpPr>
      <xdr:spPr>
        <a:xfrm>
          <a:off x="2233448" y="26144483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0</xdr:rowOff>
    </xdr:from>
    <xdr:to>
      <xdr:col>4</xdr:col>
      <xdr:colOff>280780</xdr:colOff>
      <xdr:row>40</xdr:row>
      <xdr:rowOff>57150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27D4FC7-33BA-400F-9239-932192BF2071}"/>
            </a:ext>
          </a:extLst>
        </xdr:cNvPr>
        <xdr:cNvSpPr txBox="1"/>
      </xdr:nvSpPr>
      <xdr:spPr>
        <a:xfrm>
          <a:off x="666750" y="523875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154</xdr:row>
      <xdr:rowOff>0</xdr:rowOff>
    </xdr:from>
    <xdr:to>
      <xdr:col>3</xdr:col>
      <xdr:colOff>880855</xdr:colOff>
      <xdr:row>160</xdr:row>
      <xdr:rowOff>57150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C19829D-301B-48AE-ABFA-BDF3E201A067}"/>
            </a:ext>
          </a:extLst>
        </xdr:cNvPr>
        <xdr:cNvSpPr txBox="1"/>
      </xdr:nvSpPr>
      <xdr:spPr>
        <a:xfrm>
          <a:off x="666750" y="2238375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24</xdr:row>
      <xdr:rowOff>104775</xdr:rowOff>
    </xdr:from>
    <xdr:to>
      <xdr:col>2</xdr:col>
      <xdr:colOff>1319005</xdr:colOff>
      <xdr:row>31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1B76BDE-C54F-46B2-9441-8573B78DEE85}"/>
            </a:ext>
          </a:extLst>
        </xdr:cNvPr>
        <xdr:cNvSpPr txBox="1"/>
      </xdr:nvSpPr>
      <xdr:spPr>
        <a:xfrm>
          <a:off x="47625" y="4086225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0</xdr:rowOff>
    </xdr:from>
    <xdr:to>
      <xdr:col>4</xdr:col>
      <xdr:colOff>42655</xdr:colOff>
      <xdr:row>51</xdr:row>
      <xdr:rowOff>57150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C85E9FF-BA3A-4883-A8C1-1946DDA6F72D}"/>
            </a:ext>
          </a:extLst>
        </xdr:cNvPr>
        <xdr:cNvSpPr txBox="1"/>
      </xdr:nvSpPr>
      <xdr:spPr>
        <a:xfrm>
          <a:off x="247650" y="701040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63</xdr:row>
      <xdr:rowOff>0</xdr:rowOff>
    </xdr:from>
    <xdr:to>
      <xdr:col>3</xdr:col>
      <xdr:colOff>401919</xdr:colOff>
      <xdr:row>69</xdr:row>
      <xdr:rowOff>35169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4B8B58F-84D9-4901-A0DD-E09B31723958}"/>
            </a:ext>
          </a:extLst>
        </xdr:cNvPr>
        <xdr:cNvSpPr txBox="1"/>
      </xdr:nvSpPr>
      <xdr:spPr>
        <a:xfrm>
          <a:off x="671635" y="952500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6"/>
  <sheetViews>
    <sheetView zoomScaleNormal="100" zoomScaleSheetLayoutView="100" workbookViewId="0">
      <pane ySplit="5" topLeftCell="A19" activePane="bottomLeft" state="frozen"/>
      <selection activeCell="A14" sqref="A14:B14"/>
      <selection pane="bottomLeft" activeCell="A46" sqref="A46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5" ht="16.149999999999999" customHeight="1" x14ac:dyDescent="0.2">
      <c r="A1" s="170" t="s">
        <v>589</v>
      </c>
      <c r="B1" s="171"/>
      <c r="C1" s="87" t="s">
        <v>486</v>
      </c>
      <c r="D1" s="88">
        <v>2026</v>
      </c>
    </row>
    <row r="2" spans="1:5" ht="16.149999999999999" customHeight="1" x14ac:dyDescent="0.2">
      <c r="A2" s="172" t="s">
        <v>485</v>
      </c>
      <c r="B2" s="173"/>
      <c r="C2" s="155" t="s">
        <v>487</v>
      </c>
      <c r="D2" s="89" t="s">
        <v>489</v>
      </c>
    </row>
    <row r="3" spans="1:5" ht="16.149999999999999" customHeight="1" x14ac:dyDescent="0.2">
      <c r="A3" s="172" t="s">
        <v>590</v>
      </c>
      <c r="B3" s="173"/>
      <c r="C3" s="155" t="s">
        <v>488</v>
      </c>
      <c r="D3" s="90">
        <v>2</v>
      </c>
    </row>
    <row r="4" spans="1:5" ht="16.149999999999999" customHeight="1" x14ac:dyDescent="0.2">
      <c r="A4" s="172" t="s">
        <v>504</v>
      </c>
      <c r="B4" s="173"/>
      <c r="C4" s="156"/>
      <c r="D4" s="89"/>
    </row>
    <row r="5" spans="1:5" ht="15" customHeight="1" x14ac:dyDescent="0.2">
      <c r="A5" s="157" t="s">
        <v>29</v>
      </c>
      <c r="B5" s="164" t="s">
        <v>30</v>
      </c>
      <c r="C5" s="164"/>
      <c r="D5" s="165"/>
    </row>
    <row r="6" spans="1:5" x14ac:dyDescent="0.2">
      <c r="A6" s="158"/>
      <c r="B6" s="166"/>
      <c r="C6" s="166"/>
      <c r="D6" s="167"/>
      <c r="E6" s="151"/>
    </row>
    <row r="7" spans="1:5" x14ac:dyDescent="0.2">
      <c r="A7" s="158"/>
      <c r="B7" s="168" t="s">
        <v>33</v>
      </c>
      <c r="C7" s="168"/>
      <c r="D7" s="169"/>
      <c r="E7" s="151"/>
    </row>
    <row r="8" spans="1:5" x14ac:dyDescent="0.2">
      <c r="A8" s="158"/>
      <c r="B8" s="148"/>
      <c r="C8" s="151"/>
      <c r="D8" s="152"/>
      <c r="E8" s="151"/>
    </row>
    <row r="9" spans="1:5" x14ac:dyDescent="0.2">
      <c r="A9" s="158"/>
      <c r="B9" s="149" t="s">
        <v>0</v>
      </c>
      <c r="C9" s="151"/>
      <c r="D9" s="152"/>
    </row>
    <row r="10" spans="1:5" x14ac:dyDescent="0.2">
      <c r="A10" s="159" t="s">
        <v>473</v>
      </c>
      <c r="B10" s="150" t="s">
        <v>537</v>
      </c>
      <c r="C10" s="151"/>
      <c r="D10" s="152"/>
    </row>
    <row r="11" spans="1:5" x14ac:dyDescent="0.2">
      <c r="A11" s="159" t="s">
        <v>474</v>
      </c>
      <c r="B11" s="150" t="s">
        <v>271</v>
      </c>
      <c r="C11" s="151"/>
      <c r="D11" s="152"/>
    </row>
    <row r="12" spans="1:5" x14ac:dyDescent="0.2">
      <c r="A12" s="159" t="s">
        <v>1</v>
      </c>
      <c r="B12" s="150" t="s">
        <v>2</v>
      </c>
      <c r="C12" s="151"/>
      <c r="D12" s="152"/>
    </row>
    <row r="13" spans="1:5" x14ac:dyDescent="0.2">
      <c r="A13" s="159" t="s">
        <v>3</v>
      </c>
      <c r="B13" s="150" t="s">
        <v>4</v>
      </c>
      <c r="C13" s="151"/>
      <c r="D13" s="152"/>
    </row>
    <row r="14" spans="1:5" x14ac:dyDescent="0.2">
      <c r="A14" s="159" t="s">
        <v>5</v>
      </c>
      <c r="B14" s="150" t="s">
        <v>6</v>
      </c>
      <c r="C14" s="151"/>
      <c r="D14" s="152"/>
    </row>
    <row r="15" spans="1:5" x14ac:dyDescent="0.2">
      <c r="A15" s="159" t="s">
        <v>80</v>
      </c>
      <c r="B15" s="150" t="s">
        <v>480</v>
      </c>
      <c r="C15" s="151"/>
      <c r="D15" s="152"/>
    </row>
    <row r="16" spans="1:5" x14ac:dyDescent="0.2">
      <c r="A16" s="159" t="s">
        <v>7</v>
      </c>
      <c r="B16" s="150" t="s">
        <v>481</v>
      </c>
      <c r="C16" s="151"/>
      <c r="D16" s="152"/>
    </row>
    <row r="17" spans="1:4" x14ac:dyDescent="0.2">
      <c r="A17" s="159" t="s">
        <v>8</v>
      </c>
      <c r="B17" s="150" t="s">
        <v>79</v>
      </c>
      <c r="C17" s="151"/>
      <c r="D17" s="152"/>
    </row>
    <row r="18" spans="1:4" x14ac:dyDescent="0.2">
      <c r="A18" s="159" t="s">
        <v>9</v>
      </c>
      <c r="B18" s="150" t="s">
        <v>10</v>
      </c>
      <c r="C18" s="151"/>
      <c r="D18" s="152"/>
    </row>
    <row r="19" spans="1:4" x14ac:dyDescent="0.2">
      <c r="A19" s="159" t="s">
        <v>11</v>
      </c>
      <c r="B19" s="150" t="s">
        <v>12</v>
      </c>
      <c r="C19" s="151"/>
      <c r="D19" s="152"/>
    </row>
    <row r="20" spans="1:4" x14ac:dyDescent="0.2">
      <c r="A20" s="159" t="s">
        <v>13</v>
      </c>
      <c r="B20" s="150" t="s">
        <v>14</v>
      </c>
      <c r="C20" s="151"/>
      <c r="D20" s="152"/>
    </row>
    <row r="21" spans="1:4" x14ac:dyDescent="0.2">
      <c r="A21" s="159" t="s">
        <v>15</v>
      </c>
      <c r="B21" s="150" t="s">
        <v>16</v>
      </c>
      <c r="C21" s="151"/>
      <c r="D21" s="152"/>
    </row>
    <row r="22" spans="1:4" x14ac:dyDescent="0.2">
      <c r="A22" s="159" t="s">
        <v>17</v>
      </c>
      <c r="B22" s="150" t="s">
        <v>482</v>
      </c>
      <c r="C22" s="151"/>
      <c r="D22" s="152"/>
    </row>
    <row r="23" spans="1:4" x14ac:dyDescent="0.2">
      <c r="A23" s="159" t="s">
        <v>18</v>
      </c>
      <c r="B23" s="150" t="s">
        <v>19</v>
      </c>
      <c r="C23" s="151"/>
      <c r="D23" s="152"/>
    </row>
    <row r="24" spans="1:4" x14ac:dyDescent="0.2">
      <c r="A24" s="159" t="s">
        <v>20</v>
      </c>
      <c r="B24" s="150" t="s">
        <v>111</v>
      </c>
      <c r="C24" s="151"/>
      <c r="D24" s="152"/>
    </row>
    <row r="25" spans="1:4" x14ac:dyDescent="0.2">
      <c r="A25" s="159" t="s">
        <v>21</v>
      </c>
      <c r="B25" s="150" t="s">
        <v>562</v>
      </c>
      <c r="C25" s="151"/>
      <c r="D25" s="152"/>
    </row>
    <row r="26" spans="1:4" x14ac:dyDescent="0.2">
      <c r="A26" s="159" t="s">
        <v>564</v>
      </c>
      <c r="B26" s="150" t="s">
        <v>565</v>
      </c>
      <c r="C26" s="151"/>
      <c r="D26" s="152"/>
    </row>
    <row r="27" spans="1:4" x14ac:dyDescent="0.2">
      <c r="A27" s="159" t="s">
        <v>563</v>
      </c>
      <c r="B27" s="150" t="s">
        <v>566</v>
      </c>
      <c r="C27" s="151"/>
      <c r="D27" s="152"/>
    </row>
    <row r="28" spans="1:4" x14ac:dyDescent="0.2">
      <c r="A28" s="159" t="s">
        <v>22</v>
      </c>
      <c r="B28" s="150" t="s">
        <v>23</v>
      </c>
      <c r="C28" s="151"/>
      <c r="D28" s="152"/>
    </row>
    <row r="29" spans="1:4" x14ac:dyDescent="0.2">
      <c r="A29" s="159" t="s">
        <v>24</v>
      </c>
      <c r="B29" s="150" t="s">
        <v>25</v>
      </c>
      <c r="C29" s="151"/>
      <c r="D29" s="152"/>
    </row>
    <row r="30" spans="1:4" x14ac:dyDescent="0.2">
      <c r="A30" s="159" t="s">
        <v>26</v>
      </c>
      <c r="B30" s="150" t="s">
        <v>570</v>
      </c>
      <c r="C30" s="151"/>
      <c r="D30" s="152"/>
    </row>
    <row r="31" spans="1:4" x14ac:dyDescent="0.2">
      <c r="A31" s="159" t="s">
        <v>27</v>
      </c>
      <c r="B31" s="150" t="s">
        <v>571</v>
      </c>
      <c r="C31" s="151"/>
      <c r="D31" s="152"/>
    </row>
    <row r="32" spans="1:4" x14ac:dyDescent="0.2">
      <c r="A32" s="159" t="s">
        <v>38</v>
      </c>
      <c r="B32" s="150" t="s">
        <v>572</v>
      </c>
      <c r="C32" s="151"/>
      <c r="D32" s="152"/>
    </row>
    <row r="33" spans="1:4" x14ac:dyDescent="0.2">
      <c r="A33" s="158"/>
      <c r="B33" s="151"/>
      <c r="C33" s="151"/>
      <c r="D33" s="152"/>
    </row>
    <row r="34" spans="1:4" x14ac:dyDescent="0.2">
      <c r="A34" s="158"/>
      <c r="B34" s="149"/>
      <c r="C34" s="151"/>
      <c r="D34" s="152"/>
    </row>
    <row r="35" spans="1:4" x14ac:dyDescent="0.2">
      <c r="A35" s="159" t="s">
        <v>36</v>
      </c>
      <c r="B35" s="150" t="s">
        <v>31</v>
      </c>
      <c r="C35" s="151"/>
      <c r="D35" s="152"/>
    </row>
    <row r="36" spans="1:4" x14ac:dyDescent="0.2">
      <c r="A36" s="159" t="s">
        <v>37</v>
      </c>
      <c r="B36" s="150" t="s">
        <v>32</v>
      </c>
      <c r="C36" s="151"/>
      <c r="D36" s="152"/>
    </row>
    <row r="37" spans="1:4" x14ac:dyDescent="0.2">
      <c r="A37" s="158"/>
      <c r="B37" s="151"/>
      <c r="C37" s="151"/>
      <c r="D37" s="152"/>
    </row>
    <row r="38" spans="1:4" x14ac:dyDescent="0.2">
      <c r="A38" s="158"/>
      <c r="B38" s="148" t="s">
        <v>34</v>
      </c>
      <c r="C38" s="151"/>
      <c r="D38" s="152"/>
    </row>
    <row r="39" spans="1:4" x14ac:dyDescent="0.2">
      <c r="A39" s="158" t="s">
        <v>35</v>
      </c>
      <c r="B39" s="150" t="s">
        <v>28</v>
      </c>
      <c r="C39" s="151"/>
      <c r="D39" s="152"/>
    </row>
    <row r="40" spans="1:4" x14ac:dyDescent="0.2">
      <c r="A40" s="158"/>
      <c r="B40" s="150" t="s">
        <v>505</v>
      </c>
      <c r="C40" s="151"/>
      <c r="D40" s="152"/>
    </row>
    <row r="41" spans="1:4" x14ac:dyDescent="0.2">
      <c r="A41" s="158"/>
      <c r="B41" s="150" t="s">
        <v>535</v>
      </c>
      <c r="C41" s="151"/>
      <c r="D41" s="152"/>
    </row>
    <row r="42" spans="1:4" x14ac:dyDescent="0.2">
      <c r="A42" s="158"/>
      <c r="B42" s="150" t="s">
        <v>536</v>
      </c>
      <c r="C42" s="151"/>
      <c r="D42" s="152"/>
    </row>
    <row r="43" spans="1:4" x14ac:dyDescent="0.2">
      <c r="A43" s="160"/>
      <c r="B43" s="153"/>
      <c r="C43" s="153"/>
      <c r="D43" s="154"/>
    </row>
    <row r="45" spans="1:4" x14ac:dyDescent="0.2">
      <c r="A45" s="146" t="s">
        <v>506</v>
      </c>
    </row>
    <row r="46" spans="1:4" x14ac:dyDescent="0.2">
      <c r="A46" s="146"/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84" orientation="landscape" r:id="rId1"/>
  <headerFooter>
    <oddHeader>&amp;CNOTAS A LOS ESTADOS FINANCIEROS</oddHead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topLeftCell="A205" zoomScaleNormal="100" workbookViewId="0">
      <selection activeCell="C234" sqref="C234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75" t="s">
        <v>589</v>
      </c>
      <c r="B1" s="175"/>
      <c r="C1" s="175"/>
      <c r="D1" s="2" t="s">
        <v>486</v>
      </c>
      <c r="E1" s="8">
        <v>2026</v>
      </c>
    </row>
    <row r="2" spans="1:5" s="3" customFormat="1" ht="18.95" customHeight="1" x14ac:dyDescent="0.25">
      <c r="A2" s="175" t="s">
        <v>491</v>
      </c>
      <c r="B2" s="175"/>
      <c r="C2" s="175"/>
      <c r="D2" s="2" t="s">
        <v>487</v>
      </c>
      <c r="E2" s="8" t="s">
        <v>489</v>
      </c>
    </row>
    <row r="3" spans="1:5" s="3" customFormat="1" ht="18.95" customHeight="1" x14ac:dyDescent="0.25">
      <c r="A3" s="175" t="s">
        <v>590</v>
      </c>
      <c r="B3" s="175"/>
      <c r="C3" s="175"/>
      <c r="D3" s="2" t="s">
        <v>488</v>
      </c>
      <c r="E3" s="8">
        <v>2</v>
      </c>
    </row>
    <row r="4" spans="1:5" s="3" customFormat="1" ht="18.95" customHeight="1" x14ac:dyDescent="0.25">
      <c r="A4" s="175" t="s">
        <v>504</v>
      </c>
      <c r="B4" s="175"/>
      <c r="C4" s="175"/>
      <c r="D4" s="2"/>
      <c r="E4" s="8"/>
    </row>
    <row r="5" spans="1:5" x14ac:dyDescent="0.2">
      <c r="A5" s="176" t="s">
        <v>113</v>
      </c>
      <c r="B5" s="176"/>
      <c r="C5" s="176"/>
      <c r="D5" s="176"/>
      <c r="E5" s="176"/>
    </row>
    <row r="7" spans="1:5" x14ac:dyDescent="0.2">
      <c r="A7" s="174" t="s">
        <v>539</v>
      </c>
      <c r="B7" s="174"/>
      <c r="C7" s="174"/>
      <c r="D7" s="174"/>
      <c r="E7" s="174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10940179.640000001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587488.5</v>
      </c>
      <c r="D10" s="95">
        <f>C10/$C$9</f>
        <v>5.3700077999816097E-2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587488.5</v>
      </c>
      <c r="D48" s="95">
        <f t="shared" si="0"/>
        <v>5.3700077999816097E-2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587488.5</v>
      </c>
      <c r="D51" s="29">
        <f t="shared" si="0"/>
        <v>5.3700077999816097E-2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10346995</v>
      </c>
      <c r="D57" s="95">
        <f t="shared" si="0"/>
        <v>0.94577925961734932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10346995</v>
      </c>
      <c r="D64" s="95">
        <f t="shared" si="0"/>
        <v>0.94577925961734932</v>
      </c>
      <c r="E64" s="24"/>
    </row>
    <row r="65" spans="1:5" x14ac:dyDescent="0.2">
      <c r="A65" s="25">
        <v>4221</v>
      </c>
      <c r="B65" s="26" t="s">
        <v>250</v>
      </c>
      <c r="C65" s="123">
        <v>10346995</v>
      </c>
      <c r="D65" s="29">
        <f t="shared" si="0"/>
        <v>0.94577925961734932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5696.14</v>
      </c>
      <c r="D69" s="95">
        <f t="shared" si="0"/>
        <v>5.206623828345107E-4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5696.14</v>
      </c>
      <c r="D83" s="95">
        <f t="shared" si="1"/>
        <v>5.206623828345107E-4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5696.14</v>
      </c>
      <c r="D90" s="29">
        <f t="shared" si="1"/>
        <v>5.206623828345107E-4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4" t="s">
        <v>538</v>
      </c>
      <c r="B92" s="174"/>
      <c r="C92" s="174"/>
      <c r="D92" s="174"/>
      <c r="E92" s="174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8259790.379999999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6994880.3599999994</v>
      </c>
      <c r="D95" s="95">
        <f>C95/$C$94</f>
        <v>0.84685930734237358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5953668.5099999998</v>
      </c>
      <c r="D96" s="95">
        <f t="shared" ref="D96:D159" si="2">C96/$C$94</f>
        <v>0.72080140488989031</v>
      </c>
      <c r="E96" s="26"/>
    </row>
    <row r="97" spans="1:5" x14ac:dyDescent="0.2">
      <c r="A97" s="28">
        <v>5111</v>
      </c>
      <c r="B97" s="26" t="s">
        <v>274</v>
      </c>
      <c r="C97" s="123">
        <v>4349051.96</v>
      </c>
      <c r="D97" s="29">
        <f t="shared" si="2"/>
        <v>0.5265329699565573</v>
      </c>
      <c r="E97" s="26"/>
    </row>
    <row r="98" spans="1:5" x14ac:dyDescent="0.2">
      <c r="A98" s="28">
        <v>5112</v>
      </c>
      <c r="B98" s="26" t="s">
        <v>275</v>
      </c>
      <c r="C98" s="123">
        <v>0</v>
      </c>
      <c r="D98" s="29">
        <f t="shared" si="2"/>
        <v>0</v>
      </c>
      <c r="E98" s="26"/>
    </row>
    <row r="99" spans="1:5" x14ac:dyDescent="0.2">
      <c r="A99" s="28">
        <v>5113</v>
      </c>
      <c r="B99" s="26" t="s">
        <v>276</v>
      </c>
      <c r="C99" s="123">
        <v>0</v>
      </c>
      <c r="D99" s="29">
        <f t="shared" si="2"/>
        <v>0</v>
      </c>
      <c r="E99" s="26"/>
    </row>
    <row r="100" spans="1:5" x14ac:dyDescent="0.2">
      <c r="A100" s="28">
        <v>5114</v>
      </c>
      <c r="B100" s="26" t="s">
        <v>277</v>
      </c>
      <c r="C100" s="123">
        <v>978333.35</v>
      </c>
      <c r="D100" s="29">
        <f t="shared" si="2"/>
        <v>0.1184453000609926</v>
      </c>
      <c r="E100" s="26"/>
    </row>
    <row r="101" spans="1:5" x14ac:dyDescent="0.2">
      <c r="A101" s="28">
        <v>5115</v>
      </c>
      <c r="B101" s="26" t="s">
        <v>278</v>
      </c>
      <c r="C101" s="123">
        <v>626283.19999999995</v>
      </c>
      <c r="D101" s="29">
        <f t="shared" si="2"/>
        <v>7.5823134872340436E-2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332951.20999999996</v>
      </c>
      <c r="D103" s="95">
        <f t="shared" si="2"/>
        <v>4.0309886169290411E-2</v>
      </c>
      <c r="E103" s="26"/>
    </row>
    <row r="104" spans="1:5" x14ac:dyDescent="0.2">
      <c r="A104" s="28">
        <v>5121</v>
      </c>
      <c r="B104" s="26" t="s">
        <v>281</v>
      </c>
      <c r="C104" s="123">
        <v>63724.639999999999</v>
      </c>
      <c r="D104" s="29">
        <f t="shared" si="2"/>
        <v>7.7150432478650874E-3</v>
      </c>
      <c r="E104" s="26"/>
    </row>
    <row r="105" spans="1:5" x14ac:dyDescent="0.2">
      <c r="A105" s="28">
        <v>5122</v>
      </c>
      <c r="B105" s="26" t="s">
        <v>282</v>
      </c>
      <c r="C105" s="123">
        <v>0</v>
      </c>
      <c r="D105" s="29">
        <f t="shared" si="2"/>
        <v>0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391</v>
      </c>
      <c r="D107" s="29">
        <f t="shared" si="2"/>
        <v>4.7337763068025953E-5</v>
      </c>
      <c r="E107" s="26"/>
    </row>
    <row r="108" spans="1:5" x14ac:dyDescent="0.2">
      <c r="A108" s="28">
        <v>5125</v>
      </c>
      <c r="B108" s="26" t="s">
        <v>285</v>
      </c>
      <c r="C108" s="123">
        <v>6745.74</v>
      </c>
      <c r="D108" s="29">
        <f t="shared" si="2"/>
        <v>8.1669627068671447E-4</v>
      </c>
      <c r="E108" s="26"/>
    </row>
    <row r="109" spans="1:5" x14ac:dyDescent="0.2">
      <c r="A109" s="28">
        <v>5126</v>
      </c>
      <c r="B109" s="26" t="s">
        <v>286</v>
      </c>
      <c r="C109" s="123">
        <v>147967.32999999999</v>
      </c>
      <c r="D109" s="29">
        <f t="shared" si="2"/>
        <v>1.7914174959970351E-2</v>
      </c>
      <c r="E109" s="26"/>
    </row>
    <row r="110" spans="1:5" x14ac:dyDescent="0.2">
      <c r="A110" s="28">
        <v>5127</v>
      </c>
      <c r="B110" s="26" t="s">
        <v>287</v>
      </c>
      <c r="C110" s="123">
        <v>51073.27</v>
      </c>
      <c r="D110" s="29">
        <f t="shared" si="2"/>
        <v>6.1833615201261323E-3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63049.23</v>
      </c>
      <c r="D112" s="29">
        <f t="shared" si="2"/>
        <v>7.6332724075741029E-3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708260.64</v>
      </c>
      <c r="D113" s="95">
        <f t="shared" si="2"/>
        <v>8.574801628319291E-2</v>
      </c>
      <c r="E113" s="26"/>
    </row>
    <row r="114" spans="1:5" x14ac:dyDescent="0.2">
      <c r="A114" s="28">
        <v>5131</v>
      </c>
      <c r="B114" s="26" t="s">
        <v>291</v>
      </c>
      <c r="C114" s="123">
        <v>41540.879999999997</v>
      </c>
      <c r="D114" s="29">
        <f t="shared" si="2"/>
        <v>5.0292898595327307E-3</v>
      </c>
      <c r="E114" s="26"/>
    </row>
    <row r="115" spans="1:5" x14ac:dyDescent="0.2">
      <c r="A115" s="28">
        <v>5132</v>
      </c>
      <c r="B115" s="26" t="s">
        <v>292</v>
      </c>
      <c r="C115" s="123">
        <v>38117.040000000001</v>
      </c>
      <c r="D115" s="29">
        <f t="shared" si="2"/>
        <v>4.6147708654078468E-3</v>
      </c>
      <c r="E115" s="26"/>
    </row>
    <row r="116" spans="1:5" x14ac:dyDescent="0.2">
      <c r="A116" s="28">
        <v>5133</v>
      </c>
      <c r="B116" s="26" t="s">
        <v>293</v>
      </c>
      <c r="C116" s="123">
        <v>216095.24</v>
      </c>
      <c r="D116" s="29">
        <f t="shared" si="2"/>
        <v>2.6162315271734536E-2</v>
      </c>
      <c r="E116" s="26"/>
    </row>
    <row r="117" spans="1:5" x14ac:dyDescent="0.2">
      <c r="A117" s="28">
        <v>5134</v>
      </c>
      <c r="B117" s="26" t="s">
        <v>294</v>
      </c>
      <c r="C117" s="123">
        <v>194986.26</v>
      </c>
      <c r="D117" s="29">
        <f t="shared" si="2"/>
        <v>2.3606683829668816E-2</v>
      </c>
      <c r="E117" s="26"/>
    </row>
    <row r="118" spans="1:5" x14ac:dyDescent="0.2">
      <c r="A118" s="28">
        <v>5135</v>
      </c>
      <c r="B118" s="26" t="s">
        <v>295</v>
      </c>
      <c r="C118" s="123">
        <v>35922.19</v>
      </c>
      <c r="D118" s="29">
        <f t="shared" si="2"/>
        <v>4.3490437828762434E-3</v>
      </c>
      <c r="E118" s="26"/>
    </row>
    <row r="119" spans="1:5" x14ac:dyDescent="0.2">
      <c r="A119" s="28">
        <v>5136</v>
      </c>
      <c r="B119" s="26" t="s">
        <v>296</v>
      </c>
      <c r="C119" s="123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297</v>
      </c>
      <c r="C120" s="123">
        <v>0</v>
      </c>
      <c r="D120" s="29">
        <f t="shared" si="2"/>
        <v>0</v>
      </c>
      <c r="E120" s="26"/>
    </row>
    <row r="121" spans="1:5" x14ac:dyDescent="0.2">
      <c r="A121" s="28">
        <v>5138</v>
      </c>
      <c r="B121" s="26" t="s">
        <v>298</v>
      </c>
      <c r="C121" s="123">
        <v>33965.03</v>
      </c>
      <c r="D121" s="29">
        <f t="shared" si="2"/>
        <v>4.1120934596889855E-3</v>
      </c>
      <c r="E121" s="26"/>
    </row>
    <row r="122" spans="1:5" x14ac:dyDescent="0.2">
      <c r="A122" s="28">
        <v>5139</v>
      </c>
      <c r="B122" s="26" t="s">
        <v>299</v>
      </c>
      <c r="C122" s="123">
        <v>147634</v>
      </c>
      <c r="D122" s="29">
        <f t="shared" si="2"/>
        <v>1.7873819214283743E-2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949030.96</v>
      </c>
      <c r="D123" s="95">
        <f t="shared" si="2"/>
        <v>0.11489770518849415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937388.55999999994</v>
      </c>
      <c r="D133" s="95">
        <f t="shared" si="2"/>
        <v>0.11348817789247577</v>
      </c>
      <c r="E133" s="26"/>
    </row>
    <row r="134" spans="1:5" x14ac:dyDescent="0.2">
      <c r="A134" s="28">
        <v>5241</v>
      </c>
      <c r="B134" s="26" t="s">
        <v>309</v>
      </c>
      <c r="C134" s="123">
        <v>849803.72</v>
      </c>
      <c r="D134" s="29">
        <f t="shared" si="2"/>
        <v>0.10288441726774186</v>
      </c>
      <c r="E134" s="26"/>
    </row>
    <row r="135" spans="1:5" x14ac:dyDescent="0.2">
      <c r="A135" s="28">
        <v>5242</v>
      </c>
      <c r="B135" s="26" t="s">
        <v>310</v>
      </c>
      <c r="C135" s="123">
        <v>36000</v>
      </c>
      <c r="D135" s="29">
        <f t="shared" si="2"/>
        <v>4.3584641187952283E-3</v>
      </c>
      <c r="E135" s="26"/>
    </row>
    <row r="136" spans="1:5" x14ac:dyDescent="0.2">
      <c r="A136" s="28">
        <v>5243</v>
      </c>
      <c r="B136" s="26" t="s">
        <v>311</v>
      </c>
      <c r="C136" s="123">
        <v>51584.84</v>
      </c>
      <c r="D136" s="29">
        <f t="shared" si="2"/>
        <v>6.2452965059386894E-3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11642.4</v>
      </c>
      <c r="D138" s="95">
        <f t="shared" si="2"/>
        <v>1.4095272960183767E-3</v>
      </c>
      <c r="E138" s="26"/>
    </row>
    <row r="139" spans="1:5" x14ac:dyDescent="0.2">
      <c r="A139" s="28">
        <v>5251</v>
      </c>
      <c r="B139" s="26" t="s">
        <v>313</v>
      </c>
      <c r="C139" s="123">
        <v>11642.4</v>
      </c>
      <c r="D139" s="29">
        <f t="shared" si="2"/>
        <v>1.4095272960183767E-3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315879.06</v>
      </c>
      <c r="D181" s="95">
        <f t="shared" si="3"/>
        <v>3.8242987469132364E-2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315879.06</v>
      </c>
      <c r="D182" s="95">
        <f t="shared" si="3"/>
        <v>3.8242987469132364E-2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315277.59999999998</v>
      </c>
      <c r="D187" s="29">
        <f t="shared" si="3"/>
        <v>3.8170169640552067E-2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601.46</v>
      </c>
      <c r="D189" s="29">
        <f t="shared" si="3"/>
        <v>7.2817828580293845E-5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0866141732283472" right="0.70866141732283472" top="0.74803149606299213" bottom="0.74803149606299213" header="0.31496062992125984" footer="0.31496062992125984"/>
  <pageSetup scale="57" orientation="portrait" r:id="rId1"/>
  <rowBreaks count="1" manualBreakCount="1">
    <brk id="90" max="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topLeftCell="A115" zoomScale="58" zoomScaleNormal="58" workbookViewId="0">
      <selection activeCell="M145" sqref="M145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77" t="s">
        <v>589</v>
      </c>
      <c r="B1" s="178"/>
      <c r="C1" s="178"/>
      <c r="D1" s="178"/>
      <c r="E1" s="178"/>
      <c r="F1" s="178"/>
      <c r="G1" s="2" t="s">
        <v>486</v>
      </c>
      <c r="H1" s="8">
        <v>2026</v>
      </c>
    </row>
    <row r="2" spans="1:8" s="3" customFormat="1" ht="18.95" customHeight="1" x14ac:dyDescent="0.25">
      <c r="A2" s="177" t="s">
        <v>490</v>
      </c>
      <c r="B2" s="178"/>
      <c r="C2" s="178"/>
      <c r="D2" s="178"/>
      <c r="E2" s="178"/>
      <c r="F2" s="178"/>
      <c r="G2" s="2" t="s">
        <v>487</v>
      </c>
      <c r="H2" s="8" t="s">
        <v>489</v>
      </c>
    </row>
    <row r="3" spans="1:8" s="3" customFormat="1" ht="18.95" customHeight="1" x14ac:dyDescent="0.25">
      <c r="A3" s="177" t="s">
        <v>590</v>
      </c>
      <c r="B3" s="178"/>
      <c r="C3" s="178"/>
      <c r="D3" s="178"/>
      <c r="E3" s="178"/>
      <c r="F3" s="178"/>
      <c r="G3" s="2" t="s">
        <v>488</v>
      </c>
      <c r="H3" s="8">
        <v>2</v>
      </c>
    </row>
    <row r="4" spans="1:8" s="3" customFormat="1" ht="18.95" customHeight="1" x14ac:dyDescent="0.25">
      <c r="A4" s="177" t="s">
        <v>504</v>
      </c>
      <c r="B4" s="178"/>
      <c r="C4" s="178"/>
      <c r="D4" s="178"/>
      <c r="E4" s="178"/>
      <c r="F4" s="178"/>
      <c r="G4" s="2"/>
      <c r="H4" s="8"/>
    </row>
    <row r="5" spans="1:8" x14ac:dyDescent="0.2">
      <c r="A5" s="176" t="s">
        <v>113</v>
      </c>
      <c r="B5" s="176"/>
      <c r="C5" s="176"/>
      <c r="D5" s="176"/>
      <c r="E5" s="176"/>
      <c r="F5" s="176"/>
      <c r="G5" s="176"/>
      <c r="H5" s="176"/>
    </row>
    <row r="7" spans="1:8" x14ac:dyDescent="0.2">
      <c r="A7" s="180" t="s">
        <v>86</v>
      </c>
      <c r="B7" s="180"/>
      <c r="C7" s="180"/>
      <c r="D7" s="180"/>
      <c r="E7" s="180"/>
      <c r="F7" s="180"/>
      <c r="G7" s="180"/>
      <c r="H7" s="180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80" t="s">
        <v>87</v>
      </c>
      <c r="B13" s="180"/>
      <c r="C13" s="180"/>
      <c r="D13" s="180"/>
      <c r="E13" s="180"/>
      <c r="F13" s="180"/>
      <c r="G13" s="180"/>
      <c r="H13" s="180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4681.5</v>
      </c>
      <c r="D15" s="125">
        <v>4681.5</v>
      </c>
      <c r="E15" s="125">
        <v>4681.5</v>
      </c>
      <c r="F15" s="125">
        <v>4681.5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80" t="s">
        <v>88</v>
      </c>
      <c r="B18" s="180"/>
      <c r="C18" s="180"/>
      <c r="D18" s="180"/>
      <c r="E18" s="180"/>
      <c r="F18" s="180"/>
      <c r="G18" s="180"/>
      <c r="H18" s="180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2589.87</v>
      </c>
      <c r="D20" s="125">
        <v>2589.87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15000</v>
      </c>
      <c r="D21" s="125">
        <v>15000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1613666.07</v>
      </c>
      <c r="D23" s="125">
        <v>1613666.07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80" t="s">
        <v>477</v>
      </c>
      <c r="B30" s="180"/>
      <c r="C30" s="180"/>
      <c r="D30" s="180"/>
      <c r="E30" s="180"/>
      <c r="F30" s="180"/>
      <c r="G30" s="180"/>
      <c r="H30" s="180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  <c r="G37" s="161"/>
      <c r="H37" s="161"/>
    </row>
    <row r="38" spans="1:8" x14ac:dyDescent="0.2">
      <c r="G38" s="161"/>
      <c r="H38" s="161"/>
    </row>
    <row r="39" spans="1:8" x14ac:dyDescent="0.2">
      <c r="A39" s="180" t="s">
        <v>138</v>
      </c>
      <c r="B39" s="180"/>
      <c r="C39" s="180"/>
      <c r="D39" s="180"/>
      <c r="E39" s="180"/>
      <c r="F39" s="180"/>
      <c r="G39" s="162"/>
      <c r="H39" s="162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3"/>
      <c r="H40" s="163"/>
    </row>
    <row r="41" spans="1:8" x14ac:dyDescent="0.2">
      <c r="A41" s="6">
        <v>1150</v>
      </c>
      <c r="B41" s="4" t="s">
        <v>139</v>
      </c>
      <c r="C41" s="125">
        <f>C42</f>
        <v>724803.19</v>
      </c>
      <c r="E41" s="4" t="str">
        <f>+IF(OR(C41&lt;&gt;0,C42&lt;&gt;0),"","SIN INFORMACIÓN QUE REVELAR")</f>
        <v/>
      </c>
      <c r="G41" s="161"/>
      <c r="H41" s="161"/>
    </row>
    <row r="42" spans="1:8" x14ac:dyDescent="0.2">
      <c r="A42" s="6">
        <v>1151</v>
      </c>
      <c r="B42" s="4" t="s">
        <v>140</v>
      </c>
      <c r="C42" s="125">
        <v>724803.19</v>
      </c>
      <c r="G42" s="161"/>
      <c r="H42" s="161"/>
    </row>
    <row r="43" spans="1:8" x14ac:dyDescent="0.2">
      <c r="G43" s="161"/>
      <c r="H43" s="161"/>
    </row>
    <row r="44" spans="1:8" x14ac:dyDescent="0.2">
      <c r="A44" s="180" t="s">
        <v>93</v>
      </c>
      <c r="B44" s="180"/>
      <c r="C44" s="180"/>
      <c r="D44" s="180"/>
      <c r="E44" s="180"/>
      <c r="F44" s="180"/>
      <c r="G44" s="162"/>
      <c r="H44" s="162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3"/>
      <c r="H45" s="163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  <c r="G46" s="161"/>
      <c r="H46" s="161"/>
    </row>
    <row r="48" spans="1:8" x14ac:dyDescent="0.2">
      <c r="A48" s="180" t="s">
        <v>94</v>
      </c>
      <c r="B48" s="180"/>
      <c r="C48" s="180"/>
      <c r="D48" s="180"/>
      <c r="E48" s="180"/>
      <c r="F48" s="180"/>
      <c r="G48" s="180"/>
      <c r="H48" s="180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80" t="s">
        <v>98</v>
      </c>
      <c r="B54" s="180"/>
      <c r="C54" s="180"/>
      <c r="D54" s="180"/>
      <c r="E54" s="180"/>
      <c r="F54" s="180"/>
      <c r="G54" s="180"/>
      <c r="H54" s="180"/>
      <c r="I54" s="180"/>
      <c r="J54" s="180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6741995.5300000003</v>
      </c>
      <c r="D56" s="125">
        <f>SUM(D57:D63)</f>
        <v>0</v>
      </c>
      <c r="E56" s="12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6741995.5300000003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0</v>
      </c>
      <c r="D59" s="125">
        <v>0</v>
      </c>
      <c r="E59" s="125">
        <v>0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0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0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5285586.5999999996</v>
      </c>
      <c r="D64" s="125">
        <f t="shared" ref="D64:E64" si="0">SUM(D65:D72)</f>
        <v>315277.60000000003</v>
      </c>
      <c r="E64" s="125">
        <f t="shared" si="0"/>
        <v>-3483812.2</v>
      </c>
    </row>
    <row r="65" spans="1:9" x14ac:dyDescent="0.2">
      <c r="A65" s="6">
        <v>1241</v>
      </c>
      <c r="B65" s="4" t="s">
        <v>153</v>
      </c>
      <c r="C65" s="125">
        <v>1620372.1</v>
      </c>
      <c r="D65" s="125">
        <v>71462.97</v>
      </c>
      <c r="E65" s="125">
        <v>-1215645.2</v>
      </c>
    </row>
    <row r="66" spans="1:9" x14ac:dyDescent="0.2">
      <c r="A66" s="6">
        <v>1242</v>
      </c>
      <c r="B66" s="4" t="s">
        <v>154</v>
      </c>
      <c r="C66" s="125">
        <v>112183.55</v>
      </c>
      <c r="D66" s="125">
        <v>1248.3800000000001</v>
      </c>
      <c r="E66" s="125">
        <v>-88845.65</v>
      </c>
    </row>
    <row r="67" spans="1:9" x14ac:dyDescent="0.2">
      <c r="A67" s="6">
        <v>1243</v>
      </c>
      <c r="B67" s="4" t="s">
        <v>155</v>
      </c>
      <c r="C67" s="125">
        <v>299938.63</v>
      </c>
      <c r="D67" s="125">
        <v>2205</v>
      </c>
      <c r="E67" s="125">
        <v>-294058.63</v>
      </c>
    </row>
    <row r="68" spans="1:9" x14ac:dyDescent="0.2">
      <c r="A68" s="6">
        <v>1244</v>
      </c>
      <c r="B68" s="4" t="s">
        <v>156</v>
      </c>
      <c r="C68" s="125">
        <v>3223108.32</v>
      </c>
      <c r="D68" s="125">
        <v>238862.05</v>
      </c>
      <c r="E68" s="125">
        <v>-1866171.52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29984</v>
      </c>
      <c r="D70" s="125">
        <v>1499.2</v>
      </c>
      <c r="E70" s="125">
        <v>-19091.2</v>
      </c>
    </row>
    <row r="71" spans="1:9" x14ac:dyDescent="0.2">
      <c r="A71" s="6">
        <v>1247</v>
      </c>
      <c r="B71" s="4" t="s">
        <v>159</v>
      </c>
      <c r="C71" s="125">
        <v>0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80" t="s">
        <v>99</v>
      </c>
      <c r="B74" s="180"/>
      <c r="C74" s="180"/>
      <c r="D74" s="180"/>
      <c r="E74" s="180"/>
      <c r="F74" s="180"/>
      <c r="G74" s="180"/>
      <c r="H74" s="162"/>
      <c r="I74" s="162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3"/>
      <c r="I75" s="163"/>
    </row>
    <row r="76" spans="1:9" x14ac:dyDescent="0.2">
      <c r="A76" s="6">
        <v>1250</v>
      </c>
      <c r="B76" s="4" t="s">
        <v>162</v>
      </c>
      <c r="C76" s="125">
        <f>SUM(C77:C81)</f>
        <v>89749.2</v>
      </c>
      <c r="D76" s="125">
        <f>SUM(D77:D81)</f>
        <v>601.46</v>
      </c>
      <c r="E76" s="125">
        <f>SUM(E77:E81)</f>
        <v>-84404.69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  <c r="H76" s="161"/>
      <c r="I76" s="161"/>
    </row>
    <row r="77" spans="1:9" x14ac:dyDescent="0.2">
      <c r="A77" s="6">
        <v>1251</v>
      </c>
      <c r="B77" s="4" t="s">
        <v>163</v>
      </c>
      <c r="C77" s="125">
        <v>82209.2</v>
      </c>
      <c r="D77" s="125">
        <v>224.46</v>
      </c>
      <c r="E77" s="125">
        <v>-79440.86</v>
      </c>
      <c r="H77" s="161"/>
      <c r="I77" s="161"/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7540</v>
      </c>
      <c r="D80" s="125">
        <v>377</v>
      </c>
      <c r="E80" s="125">
        <v>-4963.83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80" t="s">
        <v>101</v>
      </c>
      <c r="B90" s="180"/>
      <c r="C90" s="180"/>
      <c r="D90" s="180"/>
      <c r="E90" s="180"/>
      <c r="F90" s="180"/>
      <c r="G90" s="180"/>
      <c r="H90" s="180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80" t="s">
        <v>588</v>
      </c>
      <c r="B96" s="180"/>
      <c r="C96" s="180"/>
      <c r="D96" s="180"/>
      <c r="E96" s="180"/>
      <c r="F96" s="180"/>
      <c r="G96" s="180"/>
      <c r="H96" s="180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80" t="s">
        <v>102</v>
      </c>
      <c r="B108" s="180"/>
      <c r="C108" s="180"/>
      <c r="D108" s="180"/>
      <c r="E108" s="180"/>
      <c r="F108" s="180"/>
      <c r="G108" s="180"/>
      <c r="H108" s="180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4613250.25</v>
      </c>
      <c r="D110" s="125">
        <f>SUM(D111:D119)</f>
        <v>4613250.25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2624429.1</v>
      </c>
      <c r="D111" s="125">
        <f>C111</f>
        <v>2624429.1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1281293.29</v>
      </c>
      <c r="D112" s="125">
        <f t="shared" ref="D112:D119" si="1">C112</f>
        <v>1281293.29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100000</v>
      </c>
      <c r="D116" s="125">
        <f t="shared" si="1"/>
        <v>100000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639989.56999999995</v>
      </c>
      <c r="D117" s="125">
        <f t="shared" si="1"/>
        <v>639989.56999999995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-32461.71</v>
      </c>
      <c r="D119" s="125">
        <f t="shared" si="1"/>
        <v>-32461.71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80" t="s">
        <v>103</v>
      </c>
      <c r="B125" s="180"/>
      <c r="C125" s="180"/>
      <c r="D125" s="180"/>
      <c r="E125" s="180"/>
      <c r="F125" s="180"/>
      <c r="G125" s="180"/>
      <c r="H125" s="180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1" spans="1:8" x14ac:dyDescent="0.2">
      <c r="F141" s="161"/>
      <c r="G141" s="161"/>
      <c r="H141" s="161"/>
    </row>
    <row r="142" spans="1:8" x14ac:dyDescent="0.2">
      <c r="A142" s="180" t="s">
        <v>543</v>
      </c>
      <c r="B142" s="180"/>
      <c r="C142" s="180"/>
      <c r="D142" s="180"/>
      <c r="E142" s="180"/>
      <c r="F142" s="162"/>
      <c r="G142" s="162"/>
      <c r="H142" s="162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3"/>
      <c r="G143" s="163"/>
      <c r="H143" s="163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61"/>
      <c r="G144" s="161"/>
      <c r="H144" s="161"/>
    </row>
    <row r="145" spans="1:8" x14ac:dyDescent="0.2">
      <c r="A145" s="6">
        <v>2151</v>
      </c>
      <c r="B145" s="4" t="s">
        <v>545</v>
      </c>
      <c r="C145" s="125">
        <v>0</v>
      </c>
      <c r="F145" s="161"/>
      <c r="G145" s="161"/>
      <c r="H145" s="161"/>
    </row>
    <row r="146" spans="1:8" x14ac:dyDescent="0.2">
      <c r="A146" s="6">
        <v>2152</v>
      </c>
      <c r="B146" s="4" t="s">
        <v>546</v>
      </c>
      <c r="C146" s="125">
        <v>0</v>
      </c>
      <c r="F146" s="161"/>
      <c r="G146" s="161"/>
      <c r="H146" s="161"/>
    </row>
    <row r="147" spans="1:8" x14ac:dyDescent="0.2">
      <c r="A147" s="6">
        <v>2159</v>
      </c>
      <c r="B147" s="4" t="s">
        <v>211</v>
      </c>
      <c r="C147" s="125">
        <v>0</v>
      </c>
      <c r="F147" s="161"/>
      <c r="G147" s="161"/>
      <c r="H147" s="161"/>
    </row>
    <row r="148" spans="1:8" x14ac:dyDescent="0.2">
      <c r="A148" s="6">
        <v>2240</v>
      </c>
      <c r="B148" s="4" t="s">
        <v>213</v>
      </c>
      <c r="C148" s="125">
        <f>SUM(C149:C151)</f>
        <v>0</v>
      </c>
      <c r="F148" s="161"/>
      <c r="G148" s="161"/>
      <c r="H148" s="161"/>
    </row>
    <row r="149" spans="1:8" x14ac:dyDescent="0.2">
      <c r="A149" s="6">
        <v>2241</v>
      </c>
      <c r="B149" s="4" t="s">
        <v>214</v>
      </c>
      <c r="C149" s="125">
        <v>0</v>
      </c>
    </row>
    <row r="150" spans="1:8" x14ac:dyDescent="0.2">
      <c r="A150" s="6">
        <v>2242</v>
      </c>
      <c r="B150" s="4" t="s">
        <v>215</v>
      </c>
      <c r="C150" s="125">
        <v>0</v>
      </c>
    </row>
    <row r="151" spans="1:8" x14ac:dyDescent="0.2">
      <c r="A151" s="6">
        <v>2249</v>
      </c>
      <c r="B151" s="4" t="s">
        <v>216</v>
      </c>
      <c r="C151" s="125">
        <v>0</v>
      </c>
    </row>
    <row r="153" spans="1:8" x14ac:dyDescent="0.2">
      <c r="A153" s="179" t="s">
        <v>547</v>
      </c>
      <c r="B153" s="179"/>
      <c r="C153" s="179"/>
      <c r="D153" s="179"/>
      <c r="E153" s="179"/>
    </row>
    <row r="154" spans="1:8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8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8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8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8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8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8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79" t="s">
        <v>557</v>
      </c>
      <c r="B165" s="179"/>
      <c r="C165" s="179"/>
      <c r="D165" s="179"/>
      <c r="E165" s="179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30:H30"/>
    <mergeCell ref="A18:H18"/>
    <mergeCell ref="A13:H13"/>
    <mergeCell ref="A7:H7"/>
    <mergeCell ref="A5:H5"/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</mergeCells>
  <pageMargins left="0.70866141732283472" right="0.70866141732283472" top="0.74803149606299213" bottom="0.74803149606299213" header="0.31496062992125984" footer="0.31496062992125984"/>
  <pageSetup scale="4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sqref="A1:E40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81" t="s">
        <v>589</v>
      </c>
      <c r="B1" s="181"/>
      <c r="C1" s="181"/>
      <c r="D1" s="10" t="s">
        <v>486</v>
      </c>
      <c r="E1" s="11">
        <v>2026</v>
      </c>
    </row>
    <row r="2" spans="1:5" ht="18.95" customHeight="1" x14ac:dyDescent="0.2">
      <c r="A2" s="181" t="s">
        <v>492</v>
      </c>
      <c r="B2" s="181"/>
      <c r="C2" s="181"/>
      <c r="D2" s="10" t="s">
        <v>487</v>
      </c>
      <c r="E2" s="11" t="s">
        <v>489</v>
      </c>
    </row>
    <row r="3" spans="1:5" ht="18.95" customHeight="1" x14ac:dyDescent="0.2">
      <c r="A3" s="181" t="s">
        <v>590</v>
      </c>
      <c r="B3" s="181"/>
      <c r="C3" s="181"/>
      <c r="D3" s="10" t="s">
        <v>488</v>
      </c>
      <c r="E3" s="11">
        <v>2</v>
      </c>
    </row>
    <row r="4" spans="1:5" ht="18.95" customHeight="1" x14ac:dyDescent="0.2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104</v>
      </c>
      <c r="B7" s="182"/>
      <c r="C7" s="182"/>
      <c r="D7" s="182"/>
      <c r="E7" s="182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2366203.42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8">
        <v>0.01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82" t="s">
        <v>105</v>
      </c>
      <c r="B13" s="182"/>
      <c r="C13" s="182"/>
      <c r="D13" s="182"/>
      <c r="E13" s="182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2680389.2599999998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8250095.1399999997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9"/>
  <sheetViews>
    <sheetView topLeftCell="A127" zoomScaleNormal="100" workbookViewId="0">
      <selection activeCell="J23" sqref="J23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81" t="s">
        <v>589</v>
      </c>
      <c r="B1" s="181"/>
      <c r="C1" s="181"/>
      <c r="D1" s="10" t="s">
        <v>486</v>
      </c>
      <c r="E1" s="11">
        <v>2026</v>
      </c>
    </row>
    <row r="2" spans="1:5" s="16" customFormat="1" ht="18.95" customHeight="1" x14ac:dyDescent="0.25">
      <c r="A2" s="181" t="s">
        <v>493</v>
      </c>
      <c r="B2" s="181"/>
      <c r="C2" s="181"/>
      <c r="D2" s="10" t="s">
        <v>487</v>
      </c>
      <c r="E2" s="11" t="s">
        <v>489</v>
      </c>
    </row>
    <row r="3" spans="1:5" s="16" customFormat="1" ht="18.95" customHeight="1" x14ac:dyDescent="0.25">
      <c r="A3" s="181" t="s">
        <v>590</v>
      </c>
      <c r="B3" s="181"/>
      <c r="C3" s="181"/>
      <c r="D3" s="10" t="s">
        <v>488</v>
      </c>
      <c r="E3" s="11">
        <v>2</v>
      </c>
    </row>
    <row r="4" spans="1:5" s="16" customFormat="1" ht="18.95" customHeight="1" x14ac:dyDescent="0.25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567</v>
      </c>
      <c r="B7" s="182"/>
      <c r="C7" s="182"/>
      <c r="D7" s="182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7000083.0099999998</v>
      </c>
      <c r="D10" s="128">
        <v>4532596.45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7000083.0099999998</v>
      </c>
      <c r="D16" s="129">
        <f>SUM(D9:D15)</f>
        <v>4532596.45</v>
      </c>
    </row>
    <row r="19" spans="1:5" x14ac:dyDescent="0.2">
      <c r="A19" s="182" t="s">
        <v>568</v>
      </c>
      <c r="B19" s="182"/>
      <c r="C19" s="182"/>
      <c r="D19" s="182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0</v>
      </c>
      <c r="D21" s="129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7500</v>
      </c>
      <c r="D29" s="129">
        <f>SUM(D30:D37)</f>
        <v>1870481.9000000001</v>
      </c>
    </row>
    <row r="30" spans="1:5" x14ac:dyDescent="0.2">
      <c r="A30" s="14">
        <v>1241</v>
      </c>
      <c r="B30" s="12" t="s">
        <v>153</v>
      </c>
      <c r="C30" s="128">
        <v>7500</v>
      </c>
      <c r="D30" s="128">
        <v>282538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24967.55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1562976.35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0</v>
      </c>
      <c r="D35" s="128">
        <v>0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7500</v>
      </c>
      <c r="D44" s="129">
        <f>D21+D29+D38</f>
        <v>1870481.9000000001</v>
      </c>
    </row>
    <row r="46" spans="1:5" x14ac:dyDescent="0.2">
      <c r="A46" s="182" t="s">
        <v>569</v>
      </c>
      <c r="B46" s="182"/>
      <c r="C46" s="182"/>
      <c r="D46" s="182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2680389.2599999998</v>
      </c>
      <c r="D48" s="129">
        <v>941062.83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315879.06</v>
      </c>
      <c r="D49" s="129">
        <f>D54+D66+D94+D97+D50</f>
        <v>729088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315879.06</v>
      </c>
      <c r="D66" s="129">
        <f>D67+D76+D79+D85</f>
        <v>373687.1</v>
      </c>
    </row>
    <row r="67" spans="1:4" x14ac:dyDescent="0.2">
      <c r="A67" s="14">
        <v>5510</v>
      </c>
      <c r="B67" s="12" t="s">
        <v>352</v>
      </c>
      <c r="C67" s="128">
        <f>SUM(C68:C75)</f>
        <v>315879.06</v>
      </c>
      <c r="D67" s="128">
        <f>SUM(D68:D75)</f>
        <v>373687.1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0</v>
      </c>
      <c r="D70" s="128">
        <v>0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315277.59999999998</v>
      </c>
      <c r="D72" s="128">
        <v>371753.81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601.46</v>
      </c>
      <c r="D74" s="128">
        <v>1933.29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0</v>
      </c>
      <c r="D97" s="129">
        <f>SUM(D98:D102)</f>
        <v>355400.9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301968.90000000002</v>
      </c>
    </row>
    <row r="99" spans="1:4" x14ac:dyDescent="0.2">
      <c r="A99" s="14">
        <v>2112</v>
      </c>
      <c r="B99" s="12" t="s">
        <v>511</v>
      </c>
      <c r="C99" s="128">
        <v>0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0</v>
      </c>
      <c r="D100" s="128">
        <v>53432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101146</v>
      </c>
      <c r="D103" s="132">
        <f>+D104+D106+D112</f>
        <v>122624.71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101146</v>
      </c>
      <c r="D112" s="143">
        <f>SUM(D113)</f>
        <v>122624.71</v>
      </c>
    </row>
    <row r="113" spans="1:4" x14ac:dyDescent="0.2">
      <c r="A113" s="81">
        <v>1151</v>
      </c>
      <c r="B113" s="82" t="s">
        <v>140</v>
      </c>
      <c r="C113" s="144">
        <v>101146</v>
      </c>
      <c r="D113" s="144">
        <v>122624.71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2895122.32</v>
      </c>
      <c r="D147" s="129">
        <f>D48+D49-D103-D114</f>
        <v>1547526.12</v>
      </c>
    </row>
    <row r="148" spans="1:4" x14ac:dyDescent="0.2">
      <c r="C148" s="12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scale="6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H18" sqref="H18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85" t="s">
        <v>589</v>
      </c>
      <c r="B1" s="186"/>
      <c r="C1" s="187"/>
    </row>
    <row r="2" spans="1:3" s="17" customFormat="1" ht="18" customHeight="1" x14ac:dyDescent="0.25">
      <c r="A2" s="188" t="s">
        <v>494</v>
      </c>
      <c r="B2" s="189"/>
      <c r="C2" s="190"/>
    </row>
    <row r="3" spans="1:3" s="17" customFormat="1" ht="18" customHeight="1" x14ac:dyDescent="0.25">
      <c r="A3" s="188" t="s">
        <v>590</v>
      </c>
      <c r="B3" s="189"/>
      <c r="C3" s="190"/>
    </row>
    <row r="4" spans="1:3" s="19" customFormat="1" ht="18" customHeight="1" x14ac:dyDescent="0.2">
      <c r="A4" s="191" t="s">
        <v>495</v>
      </c>
      <c r="B4" s="192"/>
      <c r="C4" s="193"/>
    </row>
    <row r="5" spans="1:3" s="19" customFormat="1" ht="18" customHeight="1" x14ac:dyDescent="0.2">
      <c r="A5" s="194" t="s">
        <v>399</v>
      </c>
      <c r="B5" s="195"/>
      <c r="C5" s="111">
        <v>2026</v>
      </c>
    </row>
    <row r="6" spans="1:3" x14ac:dyDescent="0.2">
      <c r="A6" s="30" t="s">
        <v>428</v>
      </c>
      <c r="B6" s="30"/>
      <c r="C6" s="71">
        <v>10940179.640000001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10940179.640000001</v>
      </c>
    </row>
    <row r="23" spans="1:3" ht="21" customHeight="1" x14ac:dyDescent="0.2">
      <c r="A23" s="184" t="s">
        <v>506</v>
      </c>
      <c r="B23" s="184"/>
      <c r="C23" s="184"/>
    </row>
  </sheetData>
  <mergeCells count="6">
    <mergeCell ref="A23:C23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orientation="landscape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zoomScaleNormal="100" workbookViewId="0">
      <selection sqref="A1:D50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196" t="s">
        <v>589</v>
      </c>
      <c r="B1" s="197"/>
      <c r="C1" s="198"/>
    </row>
    <row r="2" spans="1:3" s="20" customFormat="1" ht="18.95" customHeight="1" x14ac:dyDescent="0.25">
      <c r="A2" s="199" t="s">
        <v>496</v>
      </c>
      <c r="B2" s="200"/>
      <c r="C2" s="201"/>
    </row>
    <row r="3" spans="1:3" s="20" customFormat="1" ht="18.95" customHeight="1" x14ac:dyDescent="0.25">
      <c r="A3" s="199" t="s">
        <v>590</v>
      </c>
      <c r="B3" s="200"/>
      <c r="C3" s="201"/>
    </row>
    <row r="4" spans="1:3" x14ac:dyDescent="0.2">
      <c r="A4" s="191" t="s">
        <v>495</v>
      </c>
      <c r="B4" s="192"/>
      <c r="C4" s="193"/>
    </row>
    <row r="5" spans="1:3" ht="22.15" customHeight="1" x14ac:dyDescent="0.2">
      <c r="A5" s="202" t="s">
        <v>399</v>
      </c>
      <c r="B5" s="203"/>
      <c r="C5" s="111">
        <v>2026</v>
      </c>
    </row>
    <row r="6" spans="1:3" x14ac:dyDescent="0.2">
      <c r="A6" s="55" t="s">
        <v>441</v>
      </c>
      <c r="B6" s="30"/>
      <c r="C6" s="75">
        <v>7951411.3200000003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7500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7500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0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0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315879.06</v>
      </c>
    </row>
    <row r="32" spans="1:3" x14ac:dyDescent="0.2">
      <c r="A32" s="61" t="s">
        <v>463</v>
      </c>
      <c r="B32" s="48" t="s">
        <v>352</v>
      </c>
      <c r="C32" s="76">
        <v>315879.06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8259790.3799999999</v>
      </c>
    </row>
    <row r="42" spans="1:3" ht="24" customHeight="1" x14ac:dyDescent="0.2">
      <c r="A42" s="184" t="s">
        <v>506</v>
      </c>
      <c r="B42" s="184"/>
      <c r="C42" s="184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scale="9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9"/>
  <sheetViews>
    <sheetView tabSelected="1" topLeftCell="A26" zoomScale="115" zoomScaleNormal="115" workbookViewId="0">
      <selection activeCell="C45" sqref="C45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140625" style="12"/>
  </cols>
  <sheetData>
    <row r="1" spans="1:10" ht="18.95" customHeight="1" x14ac:dyDescent="0.2">
      <c r="A1" s="181" t="s">
        <v>589</v>
      </c>
      <c r="B1" s="205"/>
      <c r="C1" s="205"/>
      <c r="D1" s="205"/>
      <c r="E1" s="205"/>
      <c r="F1" s="205"/>
      <c r="G1" s="10" t="s">
        <v>486</v>
      </c>
      <c r="H1" s="11">
        <v>2026</v>
      </c>
    </row>
    <row r="2" spans="1:10" ht="18.95" customHeight="1" x14ac:dyDescent="0.2">
      <c r="A2" s="181" t="s">
        <v>497</v>
      </c>
      <c r="B2" s="205"/>
      <c r="C2" s="205"/>
      <c r="D2" s="205"/>
      <c r="E2" s="205"/>
      <c r="F2" s="205"/>
      <c r="G2" s="10" t="s">
        <v>487</v>
      </c>
      <c r="H2" s="11" t="s">
        <v>489</v>
      </c>
    </row>
    <row r="3" spans="1:10" ht="18.95" customHeight="1" x14ac:dyDescent="0.2">
      <c r="A3" s="206" t="s">
        <v>590</v>
      </c>
      <c r="B3" s="207"/>
      <c r="C3" s="207"/>
      <c r="D3" s="207"/>
      <c r="E3" s="207"/>
      <c r="F3" s="207"/>
      <c r="G3" s="10" t="s">
        <v>488</v>
      </c>
      <c r="H3" s="11">
        <v>2</v>
      </c>
    </row>
    <row r="4" spans="1:10" x14ac:dyDescent="0.2">
      <c r="A4" s="206" t="str">
        <f>'Notas a los Edos Financieros'!A4</f>
        <v>(Cifras en Pesos)</v>
      </c>
      <c r="B4" s="207"/>
      <c r="C4" s="207"/>
      <c r="D4" s="207"/>
      <c r="E4" s="207"/>
      <c r="F4" s="207"/>
      <c r="G4" s="110"/>
      <c r="H4" s="110"/>
    </row>
    <row r="5" spans="1:10" x14ac:dyDescent="0.2">
      <c r="A5" s="183" t="s">
        <v>113</v>
      </c>
      <c r="B5" s="183"/>
      <c r="C5" s="183"/>
      <c r="D5" s="183"/>
      <c r="E5" s="183"/>
      <c r="F5" s="183"/>
      <c r="G5" s="183"/>
      <c r="H5" s="183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4" t="s">
        <v>533</v>
      </c>
      <c r="C39" s="204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19752364.27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10434560.300000001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1622375.67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10940179.640000001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4" t="s">
        <v>534</v>
      </c>
      <c r="C48" s="204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19752364.27</v>
      </c>
    </row>
    <row r="51" spans="1:3" x14ac:dyDescent="0.2">
      <c r="A51" s="12">
        <v>8220</v>
      </c>
      <c r="B51" s="86" t="s">
        <v>46</v>
      </c>
      <c r="C51" s="142">
        <v>13570448.130000001</v>
      </c>
    </row>
    <row r="52" spans="1:3" x14ac:dyDescent="0.2">
      <c r="A52" s="12">
        <v>8230</v>
      </c>
      <c r="B52" s="86" t="s">
        <v>576</v>
      </c>
      <c r="C52" s="142">
        <v>2266189.2799999998</v>
      </c>
    </row>
    <row r="53" spans="1:3" x14ac:dyDescent="0.2">
      <c r="A53" s="12">
        <v>8240</v>
      </c>
      <c r="B53" s="86" t="s">
        <v>45</v>
      </c>
      <c r="C53" s="142">
        <v>496694.1</v>
      </c>
    </row>
    <row r="54" spans="1:3" x14ac:dyDescent="0.2">
      <c r="A54" s="12">
        <v>8250</v>
      </c>
      <c r="B54" s="86" t="s">
        <v>44</v>
      </c>
      <c r="C54" s="142">
        <v>0</v>
      </c>
    </row>
    <row r="55" spans="1:3" x14ac:dyDescent="0.2">
      <c r="A55" s="12">
        <v>8260</v>
      </c>
      <c r="B55" s="86" t="s">
        <v>43</v>
      </c>
      <c r="C55" s="142">
        <v>0</v>
      </c>
    </row>
    <row r="56" spans="1:3" x14ac:dyDescent="0.2">
      <c r="A56" s="12">
        <v>8270</v>
      </c>
      <c r="B56" s="86" t="s">
        <v>42</v>
      </c>
      <c r="C56" s="142">
        <v>7951411.3200000003</v>
      </c>
    </row>
    <row r="58" spans="1:3" x14ac:dyDescent="0.2">
      <c r="B58" s="4"/>
    </row>
    <row r="59" spans="1:3" x14ac:dyDescent="0.2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0866141732283472" right="0.70866141732283472" top="0.74803149606299213" bottom="0.74803149606299213" header="0.31496062992125984" footer="0.31496062992125984"/>
  <pageSetup scale="48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Conciliacion_Eg!Área_de_impresión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VHP!Área_de_impresión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2026-07-27T17:19:59Z</cp:lastPrinted>
  <dcterms:created xsi:type="dcterms:W3CDTF">2012-12-11T20:36:24Z</dcterms:created>
  <dcterms:modified xsi:type="dcterms:W3CDTF">2026-07-30T17:01:41Z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